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bjectiveassociatescouk-my.sharepoint.com/personal/alex_ogilvie_sellerdynamics_com/Documents/OA/OA003 - Sales/Marketing/Papers/Amazon Product Calculator Handbook/"/>
    </mc:Choice>
  </mc:AlternateContent>
  <xr:revisionPtr revIDLastSave="255" documentId="8_{446EDBCE-6449-4E71-8B43-9E9803AE2154}" xr6:coauthVersionLast="46" xr6:coauthVersionMax="46" xr10:uidLastSave="{7F980633-3540-4F1F-8FE0-84C5556E83DB}"/>
  <bookViews>
    <workbookView xWindow="-28920" yWindow="1425" windowWidth="29040" windowHeight="15840" xr2:uid="{49380026-9BAB-4FE2-8F2D-7FC591F47A73}"/>
  </bookViews>
  <sheets>
    <sheet name="Final Listing Price Calculato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8" i="1" l="1"/>
  <c r="B15" i="1" s="1"/>
  <c r="B22" i="1"/>
  <c r="B14" i="1" l="1"/>
  <c r="B17" i="1" s="1"/>
  <c r="B21" i="1" l="1"/>
  <c r="B23" i="1"/>
  <c r="B20" i="1"/>
  <c r="B24" i="1" l="1"/>
  <c r="B26" i="1" s="1"/>
  <c r="B27" i="1" s="1"/>
  <c r="C27" i="1" s="1"/>
</calcChain>
</file>

<file path=xl/sharedStrings.xml><?xml version="1.0" encoding="utf-8"?>
<sst xmlns="http://schemas.openxmlformats.org/spreadsheetml/2006/main" count="52" uniqueCount="51">
  <si>
    <t>Base Price</t>
  </si>
  <si>
    <t>Base Price (COGs + P&amp;P + Margin)</t>
  </si>
  <si>
    <t>Marketplace Fixed Fee</t>
  </si>
  <si>
    <t>VAT Multiplier</t>
  </si>
  <si>
    <t>Additional Listing Price Charges Percentage</t>
  </si>
  <si>
    <t>VAT Multiplier * (Base Price + Marketplace Fixed Fee)</t>
  </si>
  <si>
    <t>1 - (VAT Multiplier * Marketplace Listing Commission) - (VAT Multiplier * Additional Listing Percentage)</t>
  </si>
  <si>
    <t>Final Listing Price</t>
  </si>
  <si>
    <t>Final Listing Price - (Final Listing Price / VAT Multiplier)</t>
  </si>
  <si>
    <t xml:space="preserve">Marketplace % </t>
  </si>
  <si>
    <t>Marketplace Listing Commision * Final Listing Price</t>
  </si>
  <si>
    <t>Additional Listing Charges * Final Listing Price</t>
  </si>
  <si>
    <t>Fixed Fees</t>
  </si>
  <si>
    <t>Addional listing fees</t>
  </si>
  <si>
    <t>Total</t>
  </si>
  <si>
    <t>VAT element</t>
  </si>
  <si>
    <t>Cross checking</t>
  </si>
  <si>
    <t xml:space="preserve">Top line of formula </t>
  </si>
  <si>
    <t>Bottom line of formula</t>
  </si>
  <si>
    <t>Final Listing Price - Total Fees and Taxes</t>
  </si>
  <si>
    <t>Total Fees and Taxes</t>
  </si>
  <si>
    <t>Cross Check</t>
  </si>
  <si>
    <t>Variables</t>
  </si>
  <si>
    <t>Values</t>
  </si>
  <si>
    <t>Description</t>
  </si>
  <si>
    <t>Top Line / Bottom Line</t>
  </si>
  <si>
    <t>The value applied to the net price to get the gross price including VAT</t>
  </si>
  <si>
    <t>The costs of buying the goods (ex VAT) plus postage and package plus the profit you want</t>
  </si>
  <si>
    <t>What the marketplace will charge when you sell the product based on the final listing price</t>
  </si>
  <si>
    <t>Any additional percentage fees applied when the item sells</t>
  </si>
  <si>
    <t>Any fixed fee that the marketplace applies to the listing</t>
  </si>
  <si>
    <t>Password to unlock cells</t>
  </si>
  <si>
    <t>sellerdynamics</t>
  </si>
  <si>
    <t>Vat Rate</t>
  </si>
  <si>
    <t>Marketplace Listing Price Commission Percentage</t>
  </si>
  <si>
    <t>Marketplace Listing Price Calculator</t>
  </si>
  <si>
    <t>1. Enter your values in the green cells.</t>
  </si>
  <si>
    <t>Notes</t>
  </si>
  <si>
    <t>A full explanation of the underlying formula is provided here</t>
  </si>
  <si>
    <t>Click here for an online version of this calculator</t>
  </si>
  <si>
    <t>Objective Associates Limited are a UK based provider of consultancy services to sellers on marketplaces such as Amazon and eBay.</t>
  </si>
  <si>
    <t>The company also provides Seller Dynamics, a marketplace management solution for the management of stock, prices and orders across a range of marketplaces.</t>
  </si>
  <si>
    <t>Disclaimer</t>
  </si>
  <si>
    <t>About</t>
  </si>
  <si>
    <t>https://www.objectiveassociates.co.uk/Book-a-slot</t>
  </si>
  <si>
    <t xml:space="preserve">The calculator is provided "as is" and provided without support, guarantee or waranty. </t>
  </si>
  <si>
    <t>How to use:</t>
  </si>
  <si>
    <t>2. The calculated listing price is provided in the yellow cell</t>
  </si>
  <si>
    <t>3. The various charges making up the final listing price are shown in blue</t>
  </si>
  <si>
    <t>The VAT chargeable as a %</t>
  </si>
  <si>
    <t>To find out more about the services we provide book an online chat.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</si>
</sst>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£&quot;* #,##0.00_-;\-&quot;£&quot;* #,##0.00_-;_-&quot;£&quot;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46">
    <xf numFmtId="0" fontId="0" fillId="0" borderId="0" xfId="0"/>
    <xf numFmtId="0" fontId="0" fillId="0" borderId="1" xfId="0" applyBorder="1"/>
    <xf numFmtId="0" fontId="0" fillId="0" borderId="2" xfId="0" applyBorder="1"/>
    <xf numFmtId="0" fontId="2" fillId="0" borderId="1" xfId="0" applyFont="1" applyBorder="1"/>
    <xf numFmtId="0" fontId="2" fillId="0" borderId="2" xfId="0" applyFont="1" applyBorder="1"/>
    <xf numFmtId="0" fontId="0" fillId="0" borderId="1" xfId="0" applyFill="1" applyBorder="1"/>
    <xf numFmtId="9" fontId="0" fillId="0" borderId="0" xfId="0" applyNumberFormat="1" applyBorder="1"/>
    <xf numFmtId="0" fontId="2" fillId="0" borderId="5" xfId="0" applyFont="1" applyBorder="1"/>
    <xf numFmtId="0" fontId="0" fillId="0" borderId="6" xfId="0" applyBorder="1"/>
    <xf numFmtId="44" fontId="0" fillId="2" borderId="3" xfId="1" applyFont="1" applyFill="1" applyBorder="1" applyAlignment="1" applyProtection="1">
      <alignment horizontal="right"/>
      <protection locked="0"/>
    </xf>
    <xf numFmtId="9" fontId="0" fillId="2" borderId="3" xfId="0" applyNumberFormat="1" applyFill="1" applyBorder="1" applyAlignment="1" applyProtection="1">
      <alignment horizontal="right"/>
      <protection locked="0"/>
    </xf>
    <xf numFmtId="0" fontId="0" fillId="0" borderId="1" xfId="0" applyFont="1" applyBorder="1"/>
    <xf numFmtId="0" fontId="2" fillId="0" borderId="0" xfId="0" applyFont="1"/>
    <xf numFmtId="0" fontId="2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4" fillId="0" borderId="4" xfId="0" applyFont="1" applyBorder="1"/>
    <xf numFmtId="0" fontId="0" fillId="0" borderId="4" xfId="0" applyBorder="1"/>
    <xf numFmtId="0" fontId="2" fillId="0" borderId="9" xfId="0" applyFont="1" applyBorder="1" applyAlignment="1">
      <alignment horizontal="right"/>
    </xf>
    <xf numFmtId="49" fontId="0" fillId="0" borderId="6" xfId="1" applyNumberFormat="1" applyFont="1" applyBorder="1" applyAlignment="1">
      <alignment horizontal="right"/>
    </xf>
    <xf numFmtId="49" fontId="0" fillId="0" borderId="6" xfId="0" applyNumberFormat="1" applyBorder="1" applyAlignment="1">
      <alignment horizontal="right"/>
    </xf>
    <xf numFmtId="49" fontId="0" fillId="0" borderId="6" xfId="1" applyNumberFormat="1" applyFont="1" applyFill="1" applyBorder="1" applyAlignment="1">
      <alignment horizontal="right"/>
    </xf>
    <xf numFmtId="49" fontId="0" fillId="0" borderId="7" xfId="0" applyNumberFormat="1" applyBorder="1" applyAlignment="1">
      <alignment horizontal="right"/>
    </xf>
    <xf numFmtId="0" fontId="0" fillId="0" borderId="6" xfId="0" applyBorder="1" applyAlignment="1">
      <alignment horizontal="right"/>
    </xf>
    <xf numFmtId="0" fontId="0" fillId="0" borderId="6" xfId="0" applyFont="1" applyBorder="1" applyAlignment="1">
      <alignment horizontal="right"/>
    </xf>
    <xf numFmtId="0" fontId="0" fillId="0" borderId="10" xfId="0" applyBorder="1"/>
    <xf numFmtId="0" fontId="0" fillId="0" borderId="0" xfId="0" applyBorder="1"/>
    <xf numFmtId="0" fontId="0" fillId="0" borderId="10" xfId="0" applyBorder="1" applyAlignment="1">
      <alignment horizontal="left" vertical="top"/>
    </xf>
    <xf numFmtId="0" fontId="0" fillId="0" borderId="4" xfId="0" applyBorder="1" applyProtection="1"/>
    <xf numFmtId="0" fontId="0" fillId="0" borderId="0" xfId="0" applyProtection="1"/>
    <xf numFmtId="0" fontId="2" fillId="0" borderId="8" xfId="0" applyFont="1" applyBorder="1" applyAlignment="1" applyProtection="1">
      <alignment horizontal="right"/>
    </xf>
    <xf numFmtId="2" fontId="0" fillId="0" borderId="3" xfId="0" applyNumberFormat="1" applyFill="1" applyBorder="1" applyAlignment="1" applyProtection="1">
      <alignment horizontal="right"/>
    </xf>
    <xf numFmtId="0" fontId="0" fillId="0" borderId="6" xfId="0" applyBorder="1" applyProtection="1"/>
    <xf numFmtId="0" fontId="0" fillId="0" borderId="6" xfId="0" applyNumberFormat="1" applyBorder="1" applyProtection="1"/>
    <xf numFmtId="44" fontId="2" fillId="3" borderId="7" xfId="1" applyFont="1" applyFill="1" applyBorder="1" applyAlignment="1" applyProtection="1">
      <alignment horizontal="right"/>
    </xf>
    <xf numFmtId="44" fontId="0" fillId="0" borderId="6" xfId="1" applyFont="1" applyBorder="1" applyAlignment="1" applyProtection="1">
      <alignment horizontal="right"/>
    </xf>
    <xf numFmtId="44" fontId="0" fillId="4" borderId="6" xfId="1" applyFont="1" applyFill="1" applyBorder="1" applyAlignment="1" applyProtection="1">
      <alignment horizontal="right"/>
    </xf>
    <xf numFmtId="44" fontId="0" fillId="4" borderId="7" xfId="1" applyFont="1" applyFill="1" applyBorder="1" applyAlignment="1" applyProtection="1">
      <alignment horizontal="right"/>
    </xf>
    <xf numFmtId="44" fontId="0" fillId="0" borderId="6" xfId="0" applyNumberFormat="1" applyBorder="1" applyAlignment="1" applyProtection="1">
      <alignment horizontal="right"/>
    </xf>
    <xf numFmtId="0" fontId="0" fillId="0" borderId="10" xfId="0" applyBorder="1" applyProtection="1"/>
    <xf numFmtId="0" fontId="0" fillId="0" borderId="0" xfId="0" applyBorder="1" applyProtection="1"/>
    <xf numFmtId="0" fontId="3" fillId="0" borderId="0" xfId="3" applyAlignment="1" applyProtection="1">
      <alignment horizontal="left" vertical="top"/>
    </xf>
    <xf numFmtId="0" fontId="0" fillId="0" borderId="0" xfId="0" applyAlignment="1" applyProtection="1">
      <alignment horizontal="left" vertical="top"/>
    </xf>
    <xf numFmtId="49" fontId="3" fillId="0" borderId="0" xfId="3" applyNumberFormat="1" applyAlignment="1" applyProtection="1">
      <alignment horizontal="left" vertical="top"/>
    </xf>
    <xf numFmtId="0" fontId="0" fillId="0" borderId="0" xfId="0" applyAlignment="1" applyProtection="1">
      <alignment horizontal="left" vertical="top" wrapText="1"/>
    </xf>
    <xf numFmtId="0" fontId="0" fillId="0" borderId="10" xfId="0" applyBorder="1" applyAlignment="1" applyProtection="1">
      <alignment horizontal="left" vertical="top"/>
    </xf>
    <xf numFmtId="9" fontId="1" fillId="2" borderId="6" xfId="2" applyFont="1" applyFill="1" applyBorder="1" applyProtection="1">
      <protection locked="0"/>
    </xf>
  </cellXfs>
  <cellStyles count="4">
    <cellStyle name="Currency" xfId="1" builtinId="4"/>
    <cellStyle name="Hyperlink" xfId="3" builtinId="8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objectiveassociates.co.uk/Book-a-slot" TargetMode="External"/><Relationship Id="rId2" Type="http://schemas.openxmlformats.org/officeDocument/2006/relationships/hyperlink" Target="https://www.objectiveassociates.co.uk/portals/0/Calculating%20a%20profitable%20price%20for%20your%20Amazon%20products%200101.pdf" TargetMode="External"/><Relationship Id="rId1" Type="http://schemas.openxmlformats.org/officeDocument/2006/relationships/hyperlink" Target="https://www.objectiveassociates.co.uk/amazon-fee-calculator-uk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FC1CAF-E64F-4287-99AF-A0CBE18183B3}">
  <dimension ref="A1:E44"/>
  <sheetViews>
    <sheetView tabSelected="1" workbookViewId="0">
      <selection activeCell="C39" sqref="C39"/>
    </sheetView>
  </sheetViews>
  <sheetFormatPr defaultRowHeight="14.5" x14ac:dyDescent="0.35"/>
  <cols>
    <col min="1" max="1" width="47.453125" customWidth="1"/>
    <col min="2" max="2" width="63" style="28" customWidth="1"/>
    <col min="3" max="3" width="94.81640625" customWidth="1"/>
    <col min="4" max="4" width="35.1796875" customWidth="1"/>
    <col min="5" max="5" width="41.6328125" customWidth="1"/>
  </cols>
  <sheetData>
    <row r="1" spans="1:5" ht="16" thickBot="1" x14ac:dyDescent="0.4">
      <c r="A1" s="15" t="s">
        <v>35</v>
      </c>
      <c r="B1" s="27"/>
      <c r="C1" s="16"/>
    </row>
    <row r="2" spans="1:5" x14ac:dyDescent="0.35">
      <c r="A2" s="12" t="s">
        <v>46</v>
      </c>
      <c r="B2" s="28" t="s">
        <v>36</v>
      </c>
    </row>
    <row r="3" spans="1:5" x14ac:dyDescent="0.35">
      <c r="B3" s="28" t="s">
        <v>47</v>
      </c>
    </row>
    <row r="4" spans="1:5" x14ac:dyDescent="0.35">
      <c r="B4" s="28" t="s">
        <v>48</v>
      </c>
    </row>
    <row r="5" spans="1:5" ht="15" thickBot="1" x14ac:dyDescent="0.4">
      <c r="A5" s="16"/>
      <c r="B5" s="27"/>
      <c r="C5" s="16"/>
    </row>
    <row r="6" spans="1:5" ht="15" thickBot="1" x14ac:dyDescent="0.4">
      <c r="A6" s="7" t="s">
        <v>22</v>
      </c>
      <c r="B6" s="29" t="s">
        <v>23</v>
      </c>
      <c r="C6" s="17" t="s">
        <v>24</v>
      </c>
    </row>
    <row r="7" spans="1:5" x14ac:dyDescent="0.35">
      <c r="A7" s="11" t="s">
        <v>33</v>
      </c>
      <c r="B7" s="45">
        <v>0.2</v>
      </c>
      <c r="C7" s="23" t="s">
        <v>49</v>
      </c>
    </row>
    <row r="8" spans="1:5" x14ac:dyDescent="0.35">
      <c r="A8" s="1" t="s">
        <v>3</v>
      </c>
      <c r="B8" s="30">
        <f>1+B7</f>
        <v>1.2</v>
      </c>
      <c r="C8" s="18" t="s">
        <v>26</v>
      </c>
      <c r="D8" s="6"/>
      <c r="E8" s="6"/>
    </row>
    <row r="9" spans="1:5" x14ac:dyDescent="0.35">
      <c r="A9" s="1" t="s">
        <v>1</v>
      </c>
      <c r="B9" s="9">
        <v>5</v>
      </c>
      <c r="C9" s="18" t="s">
        <v>27</v>
      </c>
      <c r="D9" s="6"/>
      <c r="E9" s="6"/>
    </row>
    <row r="10" spans="1:5" x14ac:dyDescent="0.35">
      <c r="A10" s="1" t="s">
        <v>2</v>
      </c>
      <c r="B10" s="9">
        <v>0.2</v>
      </c>
      <c r="C10" s="19" t="s">
        <v>30</v>
      </c>
      <c r="D10" s="6"/>
      <c r="E10" s="6"/>
    </row>
    <row r="11" spans="1:5" x14ac:dyDescent="0.35">
      <c r="A11" s="1" t="s">
        <v>34</v>
      </c>
      <c r="B11" s="10">
        <v>0.15</v>
      </c>
      <c r="C11" s="18" t="s">
        <v>28</v>
      </c>
    </row>
    <row r="12" spans="1:5" x14ac:dyDescent="0.35">
      <c r="A12" s="1" t="s">
        <v>4</v>
      </c>
      <c r="B12" s="10">
        <v>0.01</v>
      </c>
      <c r="C12" s="20" t="s">
        <v>29</v>
      </c>
    </row>
    <row r="13" spans="1:5" x14ac:dyDescent="0.35">
      <c r="A13" s="1"/>
      <c r="B13" s="31"/>
      <c r="C13" s="8"/>
    </row>
    <row r="14" spans="1:5" x14ac:dyDescent="0.35">
      <c r="A14" s="1" t="s">
        <v>17</v>
      </c>
      <c r="B14" s="32">
        <f>B8*(B9+B10)</f>
        <v>6.24</v>
      </c>
      <c r="C14" s="19" t="s">
        <v>5</v>
      </c>
    </row>
    <row r="15" spans="1:5" x14ac:dyDescent="0.35">
      <c r="A15" s="1" t="s">
        <v>18</v>
      </c>
      <c r="B15" s="31">
        <f>1-(B8*B11)-(B8*B12)</f>
        <v>0.80800000000000005</v>
      </c>
      <c r="C15" s="19" t="s">
        <v>6</v>
      </c>
    </row>
    <row r="16" spans="1:5" x14ac:dyDescent="0.35">
      <c r="A16" s="1"/>
      <c r="B16" s="31"/>
      <c r="C16" s="8"/>
    </row>
    <row r="17" spans="1:3" ht="15" thickBot="1" x14ac:dyDescent="0.4">
      <c r="A17" s="4" t="s">
        <v>7</v>
      </c>
      <c r="B17" s="33">
        <f>B14/B15</f>
        <v>7.7227722772277225</v>
      </c>
      <c r="C17" s="21" t="s">
        <v>25</v>
      </c>
    </row>
    <row r="18" spans="1:3" ht="15" thickTop="1" x14ac:dyDescent="0.35">
      <c r="A18" s="1"/>
      <c r="B18" s="34"/>
      <c r="C18" s="8"/>
    </row>
    <row r="19" spans="1:3" x14ac:dyDescent="0.35">
      <c r="A19" s="3" t="s">
        <v>16</v>
      </c>
      <c r="B19" s="34"/>
      <c r="C19" s="8"/>
    </row>
    <row r="20" spans="1:3" x14ac:dyDescent="0.35">
      <c r="A20" s="1" t="s">
        <v>15</v>
      </c>
      <c r="B20" s="35">
        <f>B17-B17/B8</f>
        <v>1.2871287128712865</v>
      </c>
      <c r="C20" s="19" t="s">
        <v>8</v>
      </c>
    </row>
    <row r="21" spans="1:3" x14ac:dyDescent="0.35">
      <c r="A21" s="1" t="s">
        <v>9</v>
      </c>
      <c r="B21" s="35">
        <f>B11*B17</f>
        <v>1.1584158415841583</v>
      </c>
      <c r="C21" s="19" t="s">
        <v>10</v>
      </c>
    </row>
    <row r="22" spans="1:3" x14ac:dyDescent="0.35">
      <c r="A22" s="1" t="s">
        <v>12</v>
      </c>
      <c r="B22" s="35">
        <f>B10</f>
        <v>0.2</v>
      </c>
      <c r="C22" s="19" t="s">
        <v>2</v>
      </c>
    </row>
    <row r="23" spans="1:3" x14ac:dyDescent="0.35">
      <c r="A23" s="1" t="s">
        <v>13</v>
      </c>
      <c r="B23" s="35">
        <f>B12*B17</f>
        <v>7.7227722772277227E-2</v>
      </c>
      <c r="C23" s="19" t="s">
        <v>11</v>
      </c>
    </row>
    <row r="24" spans="1:3" ht="15" thickBot="1" x14ac:dyDescent="0.4">
      <c r="A24" s="2" t="s">
        <v>14</v>
      </c>
      <c r="B24" s="36">
        <f>SUM(B20:B23)</f>
        <v>2.7227722772277225</v>
      </c>
      <c r="C24" s="21" t="s">
        <v>20</v>
      </c>
    </row>
    <row r="25" spans="1:3" ht="15" thickTop="1" x14ac:dyDescent="0.35">
      <c r="A25" s="1"/>
      <c r="B25" s="34"/>
      <c r="C25" s="19"/>
    </row>
    <row r="26" spans="1:3" x14ac:dyDescent="0.35">
      <c r="A26" s="1" t="s">
        <v>0</v>
      </c>
      <c r="B26" s="34">
        <f>B17-B24</f>
        <v>5</v>
      </c>
      <c r="C26" s="19" t="s">
        <v>19</v>
      </c>
    </row>
    <row r="27" spans="1:3" x14ac:dyDescent="0.35">
      <c r="A27" s="5" t="s">
        <v>21</v>
      </c>
      <c r="B27" s="37">
        <f>B26-B9</f>
        <v>0</v>
      </c>
      <c r="C27" s="22" t="str">
        <f>IF(B27=0,"Formula Proven","Formula issue")</f>
        <v>Formula Proven</v>
      </c>
    </row>
    <row r="28" spans="1:3" x14ac:dyDescent="0.35">
      <c r="A28" s="24"/>
      <c r="B28" s="38"/>
      <c r="C28" s="24"/>
    </row>
    <row r="29" spans="1:3" x14ac:dyDescent="0.35">
      <c r="A29" s="25"/>
      <c r="B29" s="39"/>
      <c r="C29" s="25"/>
    </row>
    <row r="30" spans="1:3" x14ac:dyDescent="0.35">
      <c r="A30" s="13" t="s">
        <v>37</v>
      </c>
      <c r="B30" s="40" t="s">
        <v>39</v>
      </c>
    </row>
    <row r="31" spans="1:3" x14ac:dyDescent="0.35">
      <c r="A31" s="14"/>
      <c r="B31" s="41"/>
    </row>
    <row r="32" spans="1:3" x14ac:dyDescent="0.35">
      <c r="A32" s="14"/>
      <c r="B32" s="40" t="s">
        <v>38</v>
      </c>
    </row>
    <row r="33" spans="1:3" x14ac:dyDescent="0.35">
      <c r="A33" s="14"/>
      <c r="B33" s="42"/>
    </row>
    <row r="34" spans="1:3" ht="29" x14ac:dyDescent="0.35">
      <c r="A34" s="13" t="s">
        <v>42</v>
      </c>
      <c r="B34" s="43" t="s">
        <v>45</v>
      </c>
    </row>
    <row r="35" spans="1:3" x14ac:dyDescent="0.35">
      <c r="A35" s="14"/>
      <c r="B35" s="41"/>
    </row>
    <row r="36" spans="1:3" ht="43.5" x14ac:dyDescent="0.35">
      <c r="A36" s="13" t="s">
        <v>43</v>
      </c>
      <c r="B36" s="43" t="s">
        <v>40</v>
      </c>
    </row>
    <row r="37" spans="1:3" ht="43.5" x14ac:dyDescent="0.35">
      <c r="A37" s="14"/>
      <c r="B37" s="43" t="s">
        <v>41</v>
      </c>
    </row>
    <row r="38" spans="1:3" x14ac:dyDescent="0.35">
      <c r="A38" s="14"/>
      <c r="B38" s="41"/>
    </row>
    <row r="39" spans="1:3" x14ac:dyDescent="0.35">
      <c r="A39" s="14"/>
      <c r="B39" s="43" t="s">
        <v>50</v>
      </c>
    </row>
    <row r="40" spans="1:3" x14ac:dyDescent="0.35">
      <c r="A40" s="14"/>
      <c r="B40" s="40" t="s">
        <v>44</v>
      </c>
    </row>
    <row r="41" spans="1:3" x14ac:dyDescent="0.35">
      <c r="A41" s="26"/>
      <c r="B41" s="44"/>
      <c r="C41" s="24"/>
    </row>
    <row r="42" spans="1:3" x14ac:dyDescent="0.35">
      <c r="A42" s="14"/>
      <c r="B42" s="41"/>
    </row>
    <row r="44" spans="1:3" x14ac:dyDescent="0.35">
      <c r="A44" s="12" t="s">
        <v>31</v>
      </c>
      <c r="B44" s="28" t="s">
        <v>32</v>
      </c>
    </row>
  </sheetData>
  <sheetProtection algorithmName="SHA-512" hashValue="Pm4ms3ILx+3zo1bQJdaMvD4f/TJQ5vqXmTRqgpmdtaBZjpx8Fcbkf083/nNWVhVSHoyG3a32lzkIEsIdBvRB/Q==" saltValue="QRKRe++ee0J66Exu6uQCnw==" spinCount="100000" sheet="1" objects="1" scenarios="1"/>
  <hyperlinks>
    <hyperlink ref="B30" r:id="rId1" display="An online version of this calculator is provided here" xr:uid="{4B71DAB6-8B26-42C6-B0A6-D8F291F12959}"/>
    <hyperlink ref="B32" r:id="rId2" xr:uid="{2CFDAAB6-EA25-4BF7-857F-CF80B41C9B70}"/>
    <hyperlink ref="B40" r:id="rId3" xr:uid="{11C8B933-E86D-4132-B850-F67CFCC202E0}"/>
  </hyperlinks>
  <pageMargins left="0.7" right="0.7" top="0.75" bottom="0.75" header="0.3" footer="0.3"/>
  <pageSetup orientation="portrait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Final Listing Price Calculator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AOGIL</dc:creator>
  <cp:lastModifiedBy>AOGILVIE25@GMAIL.COM</cp:lastModifiedBy>
  <dcterms:created xsi:type="dcterms:W3CDTF">2021-03-25T16:08:00Z</dcterms:created>
  <dcterms:modified xsi:type="dcterms:W3CDTF">2021-03-26T12:31:34Z</dcterms:modified>
</cp:coreProperties>
</file>